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0" yWindow="880" windowWidth="32760" windowHeight="19460" activeTab="0"/>
  </bookViews>
  <sheets>
    <sheet name="per bank in uit nj 19 " sheetId="1" r:id="rId1"/>
    <sheet name="kas inkomsten nj 19" sheetId="2" r:id="rId2"/>
    <sheet name="kas uitgaven nj 19" sheetId="3" r:id="rId3"/>
    <sheet name="overzicht nj 19" sheetId="4" r:id="rId4"/>
  </sheets>
  <definedNames>
    <definedName name="_xlnm.Print_Area" localSheetId="1">'kas inkomsten nj 19'!$A$1:$N$23</definedName>
    <definedName name="_xlnm.Print_Area" localSheetId="2">'kas uitgaven nj 19'!$A$1:$P$20</definedName>
    <definedName name="_xlnm.Print_Area" localSheetId="0">'per bank in uit nj 19 '!$A$1:$R$13</definedName>
  </definedNames>
  <calcPr fullCalcOnLoad="1"/>
</workbook>
</file>

<file path=xl/sharedStrings.xml><?xml version="1.0" encoding="utf-8"?>
<sst xmlns="http://schemas.openxmlformats.org/spreadsheetml/2006/main" count="209" uniqueCount="129">
  <si>
    <t>Boekdatum</t>
  </si>
  <si>
    <t>Bedrag</t>
  </si>
  <si>
    <t>Debet / Credit</t>
  </si>
  <si>
    <t>Naam tegenrekening</t>
  </si>
  <si>
    <t>Omschrijving</t>
  </si>
  <si>
    <t>totaal</t>
  </si>
  <si>
    <t>omschrijving</t>
  </si>
  <si>
    <t>kas</t>
  </si>
  <si>
    <t>zweethut</t>
  </si>
  <si>
    <t>donatie</t>
  </si>
  <si>
    <t>diversen</t>
  </si>
  <si>
    <t>pro mem.</t>
  </si>
  <si>
    <t>saldo giro</t>
  </si>
  <si>
    <t>saldo kas</t>
  </si>
  <si>
    <t>totaal inkomsten</t>
  </si>
  <si>
    <t>materiaalkosten</t>
  </si>
  <si>
    <t>datum</t>
  </si>
  <si>
    <t>terrein</t>
  </si>
  <si>
    <t>carl</t>
  </si>
  <si>
    <t>voeding</t>
  </si>
  <si>
    <t>hout</t>
  </si>
  <si>
    <t>materiaal</t>
  </si>
  <si>
    <t>reiskosten</t>
  </si>
  <si>
    <t>tenten</t>
  </si>
  <si>
    <t>donatie carl</t>
  </si>
  <si>
    <t>totaal uitgaven</t>
  </si>
  <si>
    <t>per saldo</t>
  </si>
  <si>
    <t>Stichting Big Heart</t>
  </si>
  <si>
    <t>inkomsten</t>
  </si>
  <si>
    <t>vakantieweek</t>
  </si>
  <si>
    <t>uitgaven</t>
  </si>
  <si>
    <t xml:space="preserve">vakantie week </t>
  </si>
  <si>
    <t>overnachting</t>
  </si>
  <si>
    <t xml:space="preserve">donatie carl </t>
  </si>
  <si>
    <t>donatie CBH</t>
  </si>
  <si>
    <t>promemorie</t>
  </si>
  <si>
    <t>koste admin</t>
  </si>
  <si>
    <t>keuken</t>
  </si>
  <si>
    <t>daggeld</t>
  </si>
  <si>
    <t>voordracht</t>
  </si>
  <si>
    <t>raffle</t>
  </si>
  <si>
    <t>vakantie week</t>
  </si>
  <si>
    <t>wientjes</t>
  </si>
  <si>
    <t>voort</t>
  </si>
  <si>
    <t>W'voort huur</t>
  </si>
  <si>
    <t>overnachting wv</t>
  </si>
  <si>
    <t>bank</t>
  </si>
  <si>
    <t>overnachtingen</t>
  </si>
  <si>
    <t>overnachting vak. Week</t>
  </si>
  <si>
    <t>overnachting normaal</t>
  </si>
  <si>
    <t>Carl</t>
  </si>
  <si>
    <t>terrein onkosten</t>
  </si>
  <si>
    <t>kosten administratie</t>
  </si>
  <si>
    <t>wientjesvoort huur</t>
  </si>
  <si>
    <t>onkosten terrein</t>
  </si>
  <si>
    <t>voeding keuken</t>
  </si>
  <si>
    <t>donatie stichting CBH</t>
  </si>
  <si>
    <t>VakWk</t>
  </si>
  <si>
    <t>ontvangst</t>
  </si>
  <si>
    <t>fotoboek</t>
  </si>
  <si>
    <t>Kas Inkomsten vj 2019</t>
  </si>
  <si>
    <t>daggasten</t>
  </si>
  <si>
    <t>saldobank  per 1/1/19</t>
  </si>
  <si>
    <t>saldo spaarrekening 31/12/18</t>
  </si>
  <si>
    <t>Kas uitgaven VJ 19</t>
  </si>
  <si>
    <t>Financieel overzicht voorjaar 2019</t>
  </si>
  <si>
    <t>Credit</t>
  </si>
  <si>
    <t>fv</t>
  </si>
  <si>
    <t>mm</t>
  </si>
  <si>
    <t>3 overnachtingen tent  11/12/13 okt</t>
  </si>
  <si>
    <t>sg</t>
  </si>
  <si>
    <t>sn</t>
  </si>
  <si>
    <t>50/50 Carl/Stichting</t>
  </si>
  <si>
    <t>jb</t>
  </si>
  <si>
    <t>em</t>
  </si>
  <si>
    <t>3x overnachting herfst zweethut en 1x fotoboek</t>
  </si>
  <si>
    <t>nm</t>
  </si>
  <si>
    <t>Gift nav zweethut. Dank voor mooie ervaring</t>
  </si>
  <si>
    <t>overmaken donaties kleingeld</t>
  </si>
  <si>
    <t>bk</t>
  </si>
  <si>
    <t>zweethut oktober 2019</t>
  </si>
  <si>
    <t>fj</t>
  </si>
  <si>
    <t>Periodieke gift 2019 Mitakoeyasin</t>
  </si>
  <si>
    <t>periodieke gift 2019</t>
  </si>
  <si>
    <t>ivm z</t>
  </si>
  <si>
    <t>Overnachting en zweethut s en s</t>
  </si>
  <si>
    <t>overnachting jr</t>
  </si>
  <si>
    <t>Debet</t>
  </si>
  <si>
    <t>sm</t>
  </si>
  <si>
    <t xml:space="preserve"> 8015703235390551</t>
  </si>
  <si>
    <t>vpo</t>
  </si>
  <si>
    <t>20194235</t>
  </si>
  <si>
    <t>Kosten van 01-07-2019 tot en met 30-09-2019</t>
  </si>
  <si>
    <t>wv</t>
  </si>
  <si>
    <t>Boodschappen</t>
  </si>
  <si>
    <t>bosboom</t>
  </si>
  <si>
    <t>Onkosten vergoeding</t>
  </si>
  <si>
    <t>vw</t>
  </si>
  <si>
    <t>Overnachtingen en daggeld herfstbezoek</t>
  </si>
  <si>
    <t>hk</t>
  </si>
  <si>
    <t>Boodschappen bigheart</t>
  </si>
  <si>
    <t>Kratten Bigheart container</t>
  </si>
  <si>
    <t>Fluitketel</t>
  </si>
  <si>
    <t>nmh</t>
  </si>
  <si>
    <t>Fact.nr. 1937</t>
  </si>
  <si>
    <t>mw</t>
  </si>
  <si>
    <t>Betaling onkosten 2019</t>
  </si>
  <si>
    <t>Donatie Carl van N</t>
  </si>
  <si>
    <t>donatie zweethut</t>
  </si>
  <si>
    <t>zomerzweethut</t>
  </si>
  <si>
    <t>reiskosten carl</t>
  </si>
  <si>
    <t>onkosten carl</t>
  </si>
  <si>
    <t>auto huur Carl</t>
  </si>
  <si>
    <t>schaaldelen hout</t>
  </si>
  <si>
    <t>gas</t>
  </si>
  <si>
    <t>diesel hans</t>
  </si>
  <si>
    <t>opbouw ger</t>
  </si>
  <si>
    <t>kas naar bank</t>
  </si>
  <si>
    <t>Carl onkosten</t>
  </si>
  <si>
    <t>Carl donatie</t>
  </si>
  <si>
    <t>saldobank  per 31/12/19</t>
  </si>
  <si>
    <t>Reiskosten</t>
  </si>
  <si>
    <t>Bank saldo verlies</t>
  </si>
  <si>
    <t>Verlies in boeken</t>
  </si>
  <si>
    <t>Saldobank 31/12/19</t>
  </si>
  <si>
    <t>Saldo bank 31/7/19</t>
  </si>
  <si>
    <t>0ver</t>
  </si>
  <si>
    <t>saldo spaarrekening 31/12/19</t>
  </si>
  <si>
    <t>Pro mem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</si>
</sst>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413]dddd\ d\ mmmm\ yy"/>
    <numFmt numFmtId="165" formatCode="d/m;@"/>
    <numFmt numFmtId="166" formatCode="&quot;€&quot;\ #,##0.00"/>
    <numFmt numFmtId="167" formatCode="d\-m\-yyyy"/>
    <numFmt numFmtId="168" formatCode="&quot;Ja&quot;;&quot;Ja&quot;;&quot;Nee&quot;"/>
    <numFmt numFmtId="169" formatCode="&quot;Waar&quot;;&quot;Waar&quot;;&quot;Onwaar&quot;"/>
    <numFmt numFmtId="170" formatCode="&quot;Aan&quot;;&quot;Aan&quot;;&quot;Uit&quot;"/>
    <numFmt numFmtId="171" formatCode="[$€-2]\ #.##000_);[Red]\([$€-2]\ #.##000\)"/>
    <numFmt numFmtId="172" formatCode="mmm/yyyy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u val="single"/>
      <sz val="10"/>
      <color indexed="36"/>
      <name val="Arial"/>
      <family val="2"/>
    </font>
    <font>
      <sz val="12"/>
      <color indexed="17"/>
      <name val="Calibri"/>
      <family val="2"/>
    </font>
    <font>
      <u val="single"/>
      <sz val="10"/>
      <color indexed="39"/>
      <name val="Arial"/>
      <family val="2"/>
    </font>
    <font>
      <sz val="12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0" fillId="0" borderId="0" xfId="0" applyAlignment="1">
      <alignment/>
    </xf>
    <xf numFmtId="4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right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 horizontal="right"/>
    </xf>
    <xf numFmtId="0" fontId="1" fillId="0" borderId="16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16" fontId="0" fillId="0" borderId="0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" fontId="0" fillId="0" borderId="21" xfId="0" applyNumberFormat="1" applyBorder="1" applyAlignment="1">
      <alignment/>
    </xf>
    <xf numFmtId="165" fontId="1" fillId="0" borderId="0" xfId="0" applyNumberFormat="1" applyFont="1" applyFill="1" applyAlignment="1">
      <alignment/>
    </xf>
    <xf numFmtId="165" fontId="0" fillId="0" borderId="1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165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4" fontId="1" fillId="0" borderId="24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wrapText="1"/>
    </xf>
    <xf numFmtId="4" fontId="0" fillId="0" borderId="21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167" fontId="5" fillId="0" borderId="0" xfId="53" applyNumberFormat="1" applyFont="1" applyFill="1" applyAlignment="1" applyProtection="1">
      <alignment horizontal="right" vertical="center"/>
      <protection/>
    </xf>
    <xf numFmtId="0" fontId="5" fillId="0" borderId="0" xfId="53" applyNumberFormat="1" applyFont="1" applyFill="1" applyAlignment="1" applyProtection="1">
      <alignment vertical="center"/>
      <protection/>
    </xf>
    <xf numFmtId="4" fontId="5" fillId="0" borderId="0" xfId="53" applyNumberFormat="1" applyFont="1" applyFill="1" applyAlignment="1" applyProtection="1">
      <alignment horizontal="right" vertical="center"/>
      <protection/>
    </xf>
    <xf numFmtId="4" fontId="5" fillId="0" borderId="21" xfId="53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6" fillId="0" borderId="25" xfId="0" applyNumberFormat="1" applyFont="1" applyFill="1" applyBorder="1" applyAlignment="1">
      <alignment/>
    </xf>
    <xf numFmtId="4" fontId="6" fillId="0" borderId="26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wrapText="1"/>
    </xf>
    <xf numFmtId="2" fontId="1" fillId="0" borderId="24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1" xfId="0" applyNumberFormat="1" applyFont="1" applyFill="1" applyBorder="1" applyAlignment="1">
      <alignment horizontal="center"/>
    </xf>
    <xf numFmtId="4" fontId="0" fillId="0" borderId="21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28" xfId="0" applyNumberFormat="1" applyFont="1" applyFill="1" applyBorder="1" applyAlignment="1">
      <alignment/>
    </xf>
    <xf numFmtId="4" fontId="0" fillId="0" borderId="28" xfId="0" applyNumberFormat="1" applyFont="1" applyBorder="1" applyAlignment="1">
      <alignment horizontal="right"/>
    </xf>
    <xf numFmtId="16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125" zoomScaleNormal="125" zoomScalePageLayoutView="0" workbookViewId="0" topLeftCell="A1">
      <pane ySplit="1" topLeftCell="A2" activePane="bottomLeft" state="frozen"/>
      <selection pane="topLeft" activeCell="A1" sqref="A1"/>
      <selection pane="bottomLeft" activeCell="S24" sqref="S24"/>
    </sheetView>
  </sheetViews>
  <sheetFormatPr defaultColWidth="8.8515625" defaultRowHeight="12.75"/>
  <cols>
    <col min="1" max="1" width="10.421875" style="35" customWidth="1"/>
    <col min="2" max="2" width="6.421875" style="0" customWidth="1"/>
    <col min="3" max="3" width="20.00390625" style="0" customWidth="1"/>
    <col min="4" max="4" width="36.421875" style="0" customWidth="1"/>
    <col min="5" max="5" width="10.00390625" style="27" customWidth="1"/>
    <col min="6" max="6" width="8.140625" style="27" customWidth="1"/>
    <col min="7" max="8" width="8.8515625" style="27" customWidth="1"/>
    <col min="9" max="9" width="6.7109375" style="27" customWidth="1"/>
    <col min="10" max="10" width="7.421875" style="27" customWidth="1"/>
    <col min="11" max="11" width="8.8515625" style="27" customWidth="1"/>
    <col min="12" max="12" width="6.8515625" style="27" customWidth="1"/>
    <col min="13" max="13" width="7.421875" style="27" customWidth="1"/>
    <col min="14" max="14" width="8.8515625" style="27" customWidth="1"/>
    <col min="15" max="15" width="7.140625" style="27" customWidth="1"/>
    <col min="16" max="17" width="7.8515625" style="27" customWidth="1"/>
    <col min="18" max="18" width="9.140625" style="2" bestFit="1" customWidth="1"/>
    <col min="19" max="19" width="9.140625" style="0" bestFit="1" customWidth="1"/>
  </cols>
  <sheetData>
    <row r="1" spans="1:18" ht="24.75" customHeight="1">
      <c r="A1" s="45" t="s">
        <v>0</v>
      </c>
      <c r="B1" s="1" t="s">
        <v>2</v>
      </c>
      <c r="C1" s="1" t="s">
        <v>3</v>
      </c>
      <c r="D1" s="1" t="s">
        <v>4</v>
      </c>
      <c r="E1" s="46" t="s">
        <v>1</v>
      </c>
      <c r="F1" s="47" t="s">
        <v>8</v>
      </c>
      <c r="G1" s="47" t="s">
        <v>31</v>
      </c>
      <c r="H1" s="47" t="s">
        <v>45</v>
      </c>
      <c r="I1" s="47" t="s">
        <v>33</v>
      </c>
      <c r="J1" s="47" t="s">
        <v>34</v>
      </c>
      <c r="K1" s="47" t="s">
        <v>35</v>
      </c>
      <c r="L1" s="47" t="s">
        <v>36</v>
      </c>
      <c r="M1" s="47" t="s">
        <v>17</v>
      </c>
      <c r="N1" s="47" t="s">
        <v>44</v>
      </c>
      <c r="O1" s="47" t="s">
        <v>18</v>
      </c>
      <c r="P1" s="47" t="s">
        <v>37</v>
      </c>
      <c r="Q1" s="47" t="s">
        <v>23</v>
      </c>
      <c r="R1" s="61" t="s">
        <v>59</v>
      </c>
    </row>
    <row r="2" spans="1:17" ht="16.5" customHeight="1">
      <c r="A2" s="51">
        <v>43724</v>
      </c>
      <c r="B2" s="52" t="s">
        <v>66</v>
      </c>
      <c r="C2" s="52" t="s">
        <v>67</v>
      </c>
      <c r="D2" s="52" t="s">
        <v>84</v>
      </c>
      <c r="E2" s="53">
        <v>50</v>
      </c>
      <c r="F2" s="60"/>
      <c r="G2" s="48"/>
      <c r="H2" s="48"/>
      <c r="I2" s="48"/>
      <c r="J2" s="60">
        <v>50</v>
      </c>
      <c r="K2" s="48"/>
      <c r="L2" s="48"/>
      <c r="M2" s="48"/>
      <c r="N2" s="30"/>
      <c r="O2" s="48"/>
      <c r="P2" s="48"/>
      <c r="Q2" s="48"/>
    </row>
    <row r="3" spans="1:17" ht="16.5" customHeight="1">
      <c r="A3" s="51">
        <v>43752</v>
      </c>
      <c r="B3" s="52" t="s">
        <v>66</v>
      </c>
      <c r="C3" s="52" t="s">
        <v>68</v>
      </c>
      <c r="D3" s="52" t="s">
        <v>69</v>
      </c>
      <c r="E3" s="53">
        <v>37.5</v>
      </c>
      <c r="F3" s="60"/>
      <c r="G3" s="48"/>
      <c r="H3" s="60">
        <v>37.5</v>
      </c>
      <c r="I3" s="48"/>
      <c r="J3" s="48"/>
      <c r="K3" s="48"/>
      <c r="L3" s="48"/>
      <c r="M3" s="48"/>
      <c r="N3" s="30"/>
      <c r="O3" s="48"/>
      <c r="P3" s="48"/>
      <c r="Q3" s="48"/>
    </row>
    <row r="4" spans="1:8" ht="12.75">
      <c r="A4" s="51">
        <v>43759</v>
      </c>
      <c r="B4" s="52" t="s">
        <v>66</v>
      </c>
      <c r="C4" s="52" t="s">
        <v>70</v>
      </c>
      <c r="D4" s="52" t="s">
        <v>85</v>
      </c>
      <c r="E4" s="53">
        <v>120</v>
      </c>
      <c r="F4" s="27">
        <v>90</v>
      </c>
      <c r="H4" s="27">
        <v>30</v>
      </c>
    </row>
    <row r="5" spans="1:10" ht="12.75">
      <c r="A5" s="51">
        <v>43759</v>
      </c>
      <c r="B5" s="52" t="s">
        <v>66</v>
      </c>
      <c r="C5" s="52" t="s">
        <v>71</v>
      </c>
      <c r="D5" s="52" t="s">
        <v>72</v>
      </c>
      <c r="E5" s="53">
        <v>180</v>
      </c>
      <c r="I5" s="27">
        <v>90</v>
      </c>
      <c r="J5" s="27">
        <v>90</v>
      </c>
    </row>
    <row r="6" spans="1:8" ht="12.75">
      <c r="A6" s="51">
        <v>43759</v>
      </c>
      <c r="B6" s="52" t="s">
        <v>66</v>
      </c>
      <c r="C6" s="52" t="s">
        <v>73</v>
      </c>
      <c r="D6" s="52" t="s">
        <v>86</v>
      </c>
      <c r="E6" s="53">
        <v>25</v>
      </c>
      <c r="H6" s="27">
        <v>25</v>
      </c>
    </row>
    <row r="7" spans="1:18" ht="12.75">
      <c r="A7" s="51">
        <v>43760</v>
      </c>
      <c r="B7" s="52" t="s">
        <v>66</v>
      </c>
      <c r="C7" s="52" t="s">
        <v>74</v>
      </c>
      <c r="D7" s="52" t="s">
        <v>75</v>
      </c>
      <c r="E7" s="53">
        <v>72.5</v>
      </c>
      <c r="H7" s="27">
        <v>37.5</v>
      </c>
      <c r="R7" s="2">
        <v>35</v>
      </c>
    </row>
    <row r="8" spans="1:6" ht="12.75">
      <c r="A8" s="51">
        <v>43761</v>
      </c>
      <c r="B8" s="52" t="s">
        <v>66</v>
      </c>
      <c r="C8" s="52" t="s">
        <v>76</v>
      </c>
      <c r="D8" s="52" t="s">
        <v>77</v>
      </c>
      <c r="E8" s="53">
        <v>30</v>
      </c>
      <c r="F8" s="27">
        <v>30</v>
      </c>
    </row>
    <row r="9" spans="1:11" ht="12.75">
      <c r="A9" s="51">
        <v>43766</v>
      </c>
      <c r="B9" s="52" t="s">
        <v>66</v>
      </c>
      <c r="C9" s="52" t="s">
        <v>73</v>
      </c>
      <c r="D9" s="52" t="s">
        <v>78</v>
      </c>
      <c r="E9" s="53">
        <v>60.55</v>
      </c>
      <c r="K9" s="27">
        <v>60.55</v>
      </c>
    </row>
    <row r="10" spans="1:6" ht="12.75">
      <c r="A10" s="51">
        <v>43767</v>
      </c>
      <c r="B10" s="52" t="s">
        <v>66</v>
      </c>
      <c r="C10" s="52" t="s">
        <v>79</v>
      </c>
      <c r="D10" s="52" t="s">
        <v>80</v>
      </c>
      <c r="E10" s="53">
        <v>20</v>
      </c>
      <c r="F10" s="27">
        <v>20</v>
      </c>
    </row>
    <row r="11" spans="1:11" ht="12.75">
      <c r="A11" s="51">
        <v>43776</v>
      </c>
      <c r="B11" s="52" t="s">
        <v>66</v>
      </c>
      <c r="C11" s="52" t="s">
        <v>73</v>
      </c>
      <c r="D11" s="52"/>
      <c r="E11" s="53">
        <v>1465</v>
      </c>
      <c r="K11" s="27">
        <v>1465</v>
      </c>
    </row>
    <row r="12" spans="1:10" ht="12.75">
      <c r="A12" s="51">
        <v>43816</v>
      </c>
      <c r="B12" s="52" t="s">
        <v>66</v>
      </c>
      <c r="C12" s="52" t="s">
        <v>81</v>
      </c>
      <c r="D12" s="52" t="s">
        <v>82</v>
      </c>
      <c r="E12" s="53">
        <v>150</v>
      </c>
      <c r="J12" s="27">
        <v>150</v>
      </c>
    </row>
    <row r="13" spans="1:18" ht="12.75">
      <c r="A13" s="51">
        <v>43830</v>
      </c>
      <c r="B13" s="52" t="s">
        <v>66</v>
      </c>
      <c r="C13" s="52" t="s">
        <v>73</v>
      </c>
      <c r="D13" s="52" t="s">
        <v>83</v>
      </c>
      <c r="E13" s="54">
        <v>150</v>
      </c>
      <c r="F13" s="49"/>
      <c r="G13" s="49"/>
      <c r="H13" s="49"/>
      <c r="I13" s="49"/>
      <c r="J13" s="49">
        <v>150</v>
      </c>
      <c r="K13" s="49"/>
      <c r="L13" s="49"/>
      <c r="M13" s="49"/>
      <c r="N13" s="49"/>
      <c r="O13" s="49"/>
      <c r="P13" s="49"/>
      <c r="Q13" s="49"/>
      <c r="R13" s="63"/>
    </row>
    <row r="14" spans="5:19" ht="12.75">
      <c r="E14" s="27">
        <f>+SUM(E2:E13)</f>
        <v>2360.55</v>
      </c>
      <c r="F14" s="27">
        <f>+SUM(F2:F13)</f>
        <v>140</v>
      </c>
      <c r="G14" s="27">
        <f>+SUM(G2:G13)</f>
        <v>0</v>
      </c>
      <c r="H14" s="27">
        <f>+SUM(H2:H13)</f>
        <v>130</v>
      </c>
      <c r="I14" s="27">
        <f>+SUM(I2:I13)</f>
        <v>90</v>
      </c>
      <c r="J14" s="27">
        <f>+SUM(J2:J13)</f>
        <v>440</v>
      </c>
      <c r="K14" s="27">
        <f>+SUM(K2:K13)</f>
        <v>1525.55</v>
      </c>
      <c r="L14" s="27">
        <f>+SUM(L2:L13)</f>
        <v>0</v>
      </c>
      <c r="M14" s="27">
        <f>+SUM(M2:M13)</f>
        <v>0</v>
      </c>
      <c r="N14" s="27">
        <f>+SUM(N2:N13)</f>
        <v>0</v>
      </c>
      <c r="O14" s="27">
        <f>+SUM(O2:O13)</f>
        <v>0</v>
      </c>
      <c r="P14" s="27">
        <f>+SUM(P2:P13)</f>
        <v>0</v>
      </c>
      <c r="Q14" s="27">
        <f>+SUM(Q2:Q13)</f>
        <v>0</v>
      </c>
      <c r="R14" s="27">
        <f>+SUM(R2:R13)</f>
        <v>35</v>
      </c>
      <c r="S14" s="75">
        <f>SUM(F14:R14)</f>
        <v>2360.55</v>
      </c>
    </row>
    <row r="15" spans="18:19" ht="12.75">
      <c r="R15" s="69" t="s">
        <v>128</v>
      </c>
      <c r="S15" s="27">
        <f>K14</f>
        <v>1525.55</v>
      </c>
    </row>
    <row r="16" spans="18:19" ht="12.75">
      <c r="R16" s="27"/>
      <c r="S16" s="27">
        <f>S14-S15</f>
        <v>835.0000000000002</v>
      </c>
    </row>
    <row r="19" spans="1:15" ht="12.75">
      <c r="A19" s="51">
        <v>43720</v>
      </c>
      <c r="B19" s="52" t="s">
        <v>87</v>
      </c>
      <c r="C19" s="52" t="s">
        <v>88</v>
      </c>
      <c r="D19" s="52" t="s">
        <v>89</v>
      </c>
      <c r="E19" s="53">
        <v>59.95</v>
      </c>
      <c r="O19" s="27">
        <v>59.95</v>
      </c>
    </row>
    <row r="20" spans="1:12" ht="12.75">
      <c r="A20" s="51">
        <v>43720</v>
      </c>
      <c r="B20" s="52" t="s">
        <v>87</v>
      </c>
      <c r="C20" s="52" t="s">
        <v>90</v>
      </c>
      <c r="D20" s="52" t="s">
        <v>91</v>
      </c>
      <c r="E20" s="53">
        <v>217.8</v>
      </c>
      <c r="F20" s="53"/>
      <c r="L20" s="53">
        <v>217.8</v>
      </c>
    </row>
    <row r="21" spans="1:12" ht="12.75">
      <c r="A21" s="51">
        <v>43739</v>
      </c>
      <c r="B21" s="52" t="s">
        <v>87</v>
      </c>
      <c r="C21" s="52"/>
      <c r="D21" s="52" t="s">
        <v>92</v>
      </c>
      <c r="E21" s="53">
        <v>27.88</v>
      </c>
      <c r="L21" s="27">
        <v>27.88</v>
      </c>
    </row>
    <row r="22" spans="1:16" ht="12.75">
      <c r="A22" s="51">
        <v>43766</v>
      </c>
      <c r="B22" s="52" t="s">
        <v>87</v>
      </c>
      <c r="C22" s="52" t="s">
        <v>93</v>
      </c>
      <c r="D22" s="52" t="s">
        <v>94</v>
      </c>
      <c r="E22" s="53">
        <v>124.5</v>
      </c>
      <c r="P22" s="27">
        <v>124.5</v>
      </c>
    </row>
    <row r="23" spans="1:15" ht="12.75">
      <c r="A23" s="51">
        <v>43766</v>
      </c>
      <c r="B23" s="52" t="s">
        <v>87</v>
      </c>
      <c r="C23" s="52" t="s">
        <v>95</v>
      </c>
      <c r="D23" s="52" t="s">
        <v>96</v>
      </c>
      <c r="E23" s="53">
        <v>175</v>
      </c>
      <c r="O23" s="27">
        <v>175</v>
      </c>
    </row>
    <row r="24" spans="1:8" ht="12.75">
      <c r="A24" s="51">
        <v>43766</v>
      </c>
      <c r="B24" s="52" t="s">
        <v>87</v>
      </c>
      <c r="C24" s="52" t="s">
        <v>97</v>
      </c>
      <c r="D24" s="52" t="s">
        <v>98</v>
      </c>
      <c r="E24" s="53">
        <v>739.5</v>
      </c>
      <c r="H24" s="27">
        <v>739.5</v>
      </c>
    </row>
    <row r="25" spans="1:16" ht="12.75">
      <c r="A25" s="51">
        <v>43766</v>
      </c>
      <c r="B25" s="52" t="s">
        <v>87</v>
      </c>
      <c r="C25" s="52" t="s">
        <v>99</v>
      </c>
      <c r="D25" s="52" t="s">
        <v>100</v>
      </c>
      <c r="E25" s="53">
        <v>90.9</v>
      </c>
      <c r="P25" s="27">
        <v>90.9</v>
      </c>
    </row>
    <row r="26" spans="1:13" ht="12.75">
      <c r="A26" s="51">
        <v>43766</v>
      </c>
      <c r="B26" s="52" t="s">
        <v>87</v>
      </c>
      <c r="C26" s="52" t="s">
        <v>73</v>
      </c>
      <c r="D26" s="52" t="s">
        <v>101</v>
      </c>
      <c r="E26" s="53">
        <v>31.42</v>
      </c>
      <c r="M26" s="27">
        <v>31.42</v>
      </c>
    </row>
    <row r="27" spans="1:16" ht="12.75">
      <c r="A27" s="51">
        <v>43766</v>
      </c>
      <c r="B27" s="52" t="s">
        <v>87</v>
      </c>
      <c r="C27" s="52" t="s">
        <v>73</v>
      </c>
      <c r="D27" s="52" t="s">
        <v>102</v>
      </c>
      <c r="E27" s="53">
        <v>33.5</v>
      </c>
      <c r="P27" s="27">
        <v>33.5</v>
      </c>
    </row>
    <row r="28" spans="1:9" ht="12.75">
      <c r="A28" s="51">
        <v>43766</v>
      </c>
      <c r="B28" s="52" t="s">
        <v>87</v>
      </c>
      <c r="C28" s="52" t="s">
        <v>73</v>
      </c>
      <c r="D28" s="52" t="s">
        <v>107</v>
      </c>
      <c r="E28" s="53">
        <v>90</v>
      </c>
      <c r="I28" s="27">
        <v>90</v>
      </c>
    </row>
    <row r="29" spans="1:17" ht="12.75">
      <c r="A29" s="51">
        <v>43773</v>
      </c>
      <c r="B29" s="52" t="s">
        <v>87</v>
      </c>
      <c r="C29" s="52" t="s">
        <v>103</v>
      </c>
      <c r="D29" s="52" t="s">
        <v>104</v>
      </c>
      <c r="E29" s="53">
        <v>1013.42</v>
      </c>
      <c r="Q29" s="27">
        <v>1013.42</v>
      </c>
    </row>
    <row r="30" spans="1:18" ht="12.75">
      <c r="A30" s="51">
        <v>43830</v>
      </c>
      <c r="B30" s="52" t="s">
        <v>87</v>
      </c>
      <c r="C30" s="52" t="s">
        <v>105</v>
      </c>
      <c r="D30" s="52" t="s">
        <v>106</v>
      </c>
      <c r="E30" s="54">
        <v>119.71</v>
      </c>
      <c r="F30" s="49"/>
      <c r="G30" s="49"/>
      <c r="H30" s="49"/>
      <c r="I30" s="49"/>
      <c r="J30" s="49"/>
      <c r="K30" s="49"/>
      <c r="L30" s="49"/>
      <c r="M30" s="49">
        <v>119.71</v>
      </c>
      <c r="N30" s="49"/>
      <c r="O30" s="49"/>
      <c r="P30" s="49"/>
      <c r="Q30" s="49"/>
      <c r="R30" s="63"/>
    </row>
    <row r="31" spans="5:19" ht="12.75">
      <c r="E31" s="27">
        <f>SUM(E19:E30)</f>
        <v>2723.5800000000004</v>
      </c>
      <c r="F31" s="27">
        <f>SUM(F19:F30)</f>
        <v>0</v>
      </c>
      <c r="G31" s="27">
        <f>SUM(G19:G30)</f>
        <v>0</v>
      </c>
      <c r="H31" s="27">
        <f>SUM(H19:H30)</f>
        <v>739.5</v>
      </c>
      <c r="I31" s="27">
        <f>SUM(I19:I30)</f>
        <v>90</v>
      </c>
      <c r="J31" s="27">
        <f>SUM(J19:J30)</f>
        <v>0</v>
      </c>
      <c r="K31" s="27">
        <f>SUM(K19:K30)</f>
        <v>0</v>
      </c>
      <c r="L31" s="27">
        <f>SUM(L19:L30)</f>
        <v>245.68</v>
      </c>
      <c r="M31" s="27">
        <f>SUM(M19:M30)</f>
        <v>151.13</v>
      </c>
      <c r="N31" s="27">
        <f>SUM(N19:N30)</f>
        <v>0</v>
      </c>
      <c r="O31" s="27">
        <f>SUM(O19:O30)</f>
        <v>234.95</v>
      </c>
      <c r="P31" s="27">
        <f>SUM(P19:P30)</f>
        <v>248.9</v>
      </c>
      <c r="Q31" s="27">
        <f>SUM(Q19:Q30)</f>
        <v>1013.42</v>
      </c>
      <c r="R31" s="27">
        <f>SUM(R19:R30)</f>
        <v>0</v>
      </c>
      <c r="S31" s="75">
        <f>SUM(F31:R31)</f>
        <v>2723.58</v>
      </c>
    </row>
  </sheetData>
  <sheetProtection/>
  <printOptions/>
  <pageMargins left="0.75" right="0.75" top="1" bottom="1" header="0.5" footer="0.5"/>
  <pageSetup fitToHeight="0" fitToWidth="0" horizontalDpi="300" verticalDpi="3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2"/>
  <sheetViews>
    <sheetView zoomScale="125" zoomScaleNormal="125" zoomScalePageLayoutView="0" workbookViewId="0" topLeftCell="A1">
      <pane ySplit="1240" topLeftCell="A12" activePane="bottomLeft" state="split"/>
      <selection pane="topLeft" activeCell="M2" sqref="M2"/>
      <selection pane="bottomLeft" activeCell="O24" sqref="O24"/>
    </sheetView>
  </sheetViews>
  <sheetFormatPr defaultColWidth="11.421875" defaultRowHeight="12.75"/>
  <cols>
    <col min="1" max="1" width="8.28125" style="35" customWidth="1"/>
    <col min="2" max="2" width="15.421875" style="0" customWidth="1"/>
    <col min="3" max="3" width="10.00390625" style="27" customWidth="1"/>
    <col min="4" max="4" width="9.28125" style="27" customWidth="1"/>
    <col min="5" max="9" width="10.8515625" style="27" customWidth="1"/>
    <col min="10" max="11" width="13.00390625" style="27" customWidth="1"/>
    <col min="12" max="14" width="10.8515625" style="27" customWidth="1"/>
  </cols>
  <sheetData>
    <row r="1" spans="1:14" ht="12.75">
      <c r="A1" s="64" t="s">
        <v>60</v>
      </c>
      <c r="B1" s="3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3.5" thickBot="1">
      <c r="A2" s="35" t="s">
        <v>16</v>
      </c>
      <c r="B2" s="6" t="s">
        <v>6</v>
      </c>
      <c r="C2" s="7" t="s">
        <v>7</v>
      </c>
      <c r="D2" s="7" t="s">
        <v>8</v>
      </c>
      <c r="E2" s="7" t="s">
        <v>37</v>
      </c>
      <c r="F2" s="7" t="s">
        <v>9</v>
      </c>
      <c r="G2" s="7" t="s">
        <v>39</v>
      </c>
      <c r="H2" s="7" t="s">
        <v>40</v>
      </c>
      <c r="I2" s="7" t="s">
        <v>32</v>
      </c>
      <c r="J2" s="55" t="s">
        <v>57</v>
      </c>
      <c r="K2" s="7" t="s">
        <v>38</v>
      </c>
      <c r="L2" s="7" t="s">
        <v>11</v>
      </c>
      <c r="M2" s="66" t="s">
        <v>59</v>
      </c>
      <c r="N2" s="7" t="s">
        <v>5</v>
      </c>
    </row>
    <row r="3" spans="2:14" ht="12.75">
      <c r="B3" s="8" t="s">
        <v>12</v>
      </c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ht="12.75">
      <c r="B4" s="8" t="s">
        <v>13</v>
      </c>
      <c r="C4" s="12">
        <v>0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</row>
    <row r="5" spans="2:14" ht="12.75">
      <c r="B5" s="8"/>
      <c r="C5" s="12"/>
      <c r="D5" s="20"/>
      <c r="E5" s="20"/>
      <c r="F5" s="20"/>
      <c r="G5" s="20"/>
      <c r="H5" s="20"/>
      <c r="I5" s="20"/>
      <c r="J5" s="20"/>
      <c r="K5" s="12"/>
      <c r="L5" s="12"/>
      <c r="M5" s="12"/>
      <c r="N5" s="11"/>
    </row>
    <row r="6" spans="1:14" ht="12.75">
      <c r="A6" s="77">
        <v>44481</v>
      </c>
      <c r="B6" t="s">
        <v>61</v>
      </c>
      <c r="C6">
        <v>50</v>
      </c>
      <c r="D6" s="2"/>
      <c r="E6" s="2"/>
      <c r="F6" s="2"/>
      <c r="G6" s="2"/>
      <c r="H6" s="2"/>
      <c r="I6" s="2">
        <v>50</v>
      </c>
      <c r="J6" s="2"/>
      <c r="K6"/>
      <c r="L6"/>
      <c r="M6"/>
      <c r="N6"/>
    </row>
    <row r="7" spans="1:14" ht="12.75">
      <c r="A7" s="33">
        <v>44481</v>
      </c>
      <c r="B7" s="62" t="s">
        <v>108</v>
      </c>
      <c r="C7">
        <v>405</v>
      </c>
      <c r="D7" s="2">
        <v>405</v>
      </c>
      <c r="E7" s="2"/>
      <c r="F7" s="2"/>
      <c r="G7" s="2"/>
      <c r="H7" s="2"/>
      <c r="I7" s="2"/>
      <c r="J7" s="2"/>
      <c r="K7"/>
      <c r="L7"/>
      <c r="M7"/>
      <c r="N7"/>
    </row>
    <row r="8" spans="1:14" ht="12.75">
      <c r="A8" s="33">
        <v>44481</v>
      </c>
      <c r="B8" s="62" t="s">
        <v>47</v>
      </c>
      <c r="C8" s="27">
        <v>339.5</v>
      </c>
      <c r="D8" s="2"/>
      <c r="E8" s="2"/>
      <c r="F8" s="2"/>
      <c r="G8" s="2"/>
      <c r="H8" s="2"/>
      <c r="I8" s="2">
        <v>339.5</v>
      </c>
      <c r="J8" s="2"/>
      <c r="K8"/>
      <c r="L8"/>
      <c r="M8"/>
      <c r="N8"/>
    </row>
    <row r="9" spans="1:14" ht="12.75">
      <c r="A9" s="33">
        <v>44482</v>
      </c>
      <c r="B9" s="62" t="s">
        <v>108</v>
      </c>
      <c r="C9" s="27">
        <v>390</v>
      </c>
      <c r="D9" s="2">
        <v>390</v>
      </c>
      <c r="E9" s="2"/>
      <c r="F9" s="2"/>
      <c r="G9" s="2"/>
      <c r="H9" s="2"/>
      <c r="I9" s="2"/>
      <c r="J9" s="2"/>
      <c r="K9"/>
      <c r="L9"/>
      <c r="M9"/>
      <c r="N9"/>
    </row>
    <row r="10" spans="1:14" ht="12.75">
      <c r="A10" s="33">
        <v>44482</v>
      </c>
      <c r="B10" s="62" t="s">
        <v>61</v>
      </c>
      <c r="C10" s="27">
        <v>60</v>
      </c>
      <c r="D10" s="2"/>
      <c r="E10" s="2"/>
      <c r="F10" s="2"/>
      <c r="G10" s="2"/>
      <c r="H10" s="2"/>
      <c r="I10" s="2">
        <v>60</v>
      </c>
      <c r="J10" s="2"/>
      <c r="K10"/>
      <c r="L10"/>
      <c r="M10"/>
      <c r="N10"/>
    </row>
    <row r="11" spans="1:14" ht="12.75">
      <c r="A11" s="33">
        <v>44488</v>
      </c>
      <c r="B11" s="62" t="s">
        <v>47</v>
      </c>
      <c r="C11" s="27">
        <v>229.8</v>
      </c>
      <c r="D11" s="2"/>
      <c r="E11" s="2"/>
      <c r="F11" s="2"/>
      <c r="G11" s="2"/>
      <c r="H11" s="2"/>
      <c r="I11" s="2">
        <v>229.8</v>
      </c>
      <c r="J11" s="2"/>
      <c r="K11"/>
      <c r="L11"/>
      <c r="M11"/>
      <c r="N11"/>
    </row>
    <row r="12" spans="1:14" ht="12.75">
      <c r="A12" s="33">
        <v>44488</v>
      </c>
      <c r="B12" s="62" t="s">
        <v>108</v>
      </c>
      <c r="C12" s="27">
        <v>429.5</v>
      </c>
      <c r="D12" s="2">
        <v>429.5</v>
      </c>
      <c r="E12" s="2"/>
      <c r="F12" s="2"/>
      <c r="G12" s="2"/>
      <c r="H12" s="2"/>
      <c r="I12" s="2"/>
      <c r="J12" s="2"/>
      <c r="K12"/>
      <c r="L12"/>
      <c r="M12"/>
      <c r="N12"/>
    </row>
    <row r="13" spans="1:14" ht="12.75">
      <c r="A13" s="33">
        <v>44488</v>
      </c>
      <c r="B13" s="62" t="s">
        <v>61</v>
      </c>
      <c r="C13" s="27">
        <v>89.5</v>
      </c>
      <c r="D13" s="2"/>
      <c r="E13" s="2"/>
      <c r="F13" s="2"/>
      <c r="G13" s="2"/>
      <c r="H13" s="2"/>
      <c r="I13" s="2">
        <v>89.5</v>
      </c>
      <c r="J13" s="2"/>
      <c r="K13"/>
      <c r="L13"/>
      <c r="M13"/>
      <c r="N13"/>
    </row>
    <row r="14" spans="1:14" ht="12.75">
      <c r="A14" s="33">
        <v>44489</v>
      </c>
      <c r="B14" s="62" t="s">
        <v>108</v>
      </c>
      <c r="C14" s="27">
        <v>370</v>
      </c>
      <c r="D14" s="2">
        <v>370</v>
      </c>
      <c r="E14" s="2"/>
      <c r="F14" s="2"/>
      <c r="G14" s="2"/>
      <c r="H14" s="2"/>
      <c r="I14" s="2"/>
      <c r="J14" s="2"/>
      <c r="K14"/>
      <c r="L14"/>
      <c r="M14"/>
      <c r="N14"/>
    </row>
    <row r="15" spans="1:14" ht="12.75">
      <c r="A15" s="33">
        <v>44489</v>
      </c>
      <c r="B15" s="62" t="s">
        <v>61</v>
      </c>
      <c r="C15" s="27">
        <v>96.3</v>
      </c>
      <c r="D15" s="2"/>
      <c r="E15" s="2"/>
      <c r="F15" s="2"/>
      <c r="G15" s="2"/>
      <c r="H15" s="2"/>
      <c r="I15" s="2">
        <v>96.3</v>
      </c>
      <c r="J15" s="2"/>
      <c r="K15"/>
      <c r="L15"/>
      <c r="M15"/>
      <c r="N15"/>
    </row>
    <row r="16" spans="1:14" ht="12.75">
      <c r="A16" s="33">
        <v>44489</v>
      </c>
      <c r="B16" s="62" t="s">
        <v>108</v>
      </c>
      <c r="C16" s="27">
        <v>70</v>
      </c>
      <c r="D16" s="2">
        <v>70</v>
      </c>
      <c r="E16" s="2"/>
      <c r="F16" s="2"/>
      <c r="G16" s="2"/>
      <c r="H16" s="2"/>
      <c r="I16" s="2"/>
      <c r="J16" s="2"/>
      <c r="K16"/>
      <c r="L16"/>
      <c r="M16"/>
      <c r="N16"/>
    </row>
    <row r="17" spans="1:14" ht="12.75">
      <c r="A17" s="33">
        <v>44497</v>
      </c>
      <c r="B17" s="62" t="s">
        <v>109</v>
      </c>
      <c r="C17" s="27">
        <v>44.9</v>
      </c>
      <c r="D17" s="2">
        <v>44.9</v>
      </c>
      <c r="E17" s="2"/>
      <c r="F17" s="2"/>
      <c r="G17" s="2"/>
      <c r="H17" s="2"/>
      <c r="I17" s="2"/>
      <c r="J17" s="2"/>
      <c r="K17"/>
      <c r="L17"/>
      <c r="M17"/>
      <c r="N17"/>
    </row>
    <row r="18" spans="1:14" ht="12.75">
      <c r="A18" s="33">
        <v>44497</v>
      </c>
      <c r="B18" s="62" t="s">
        <v>47</v>
      </c>
      <c r="C18" s="27">
        <v>130</v>
      </c>
      <c r="D18" s="2"/>
      <c r="E18" s="2"/>
      <c r="F18" s="2"/>
      <c r="G18" s="2"/>
      <c r="H18" s="2"/>
      <c r="I18" s="2">
        <v>130</v>
      </c>
      <c r="J18" s="2"/>
      <c r="K18"/>
      <c r="L18"/>
      <c r="M18"/>
      <c r="N18"/>
    </row>
    <row r="19" spans="1:14" ht="12.75">
      <c r="A19"/>
      <c r="C19"/>
      <c r="D19" s="2"/>
      <c r="E19" s="2"/>
      <c r="F19" s="2"/>
      <c r="G19" s="2"/>
      <c r="H19" s="2"/>
      <c r="I19" s="2"/>
      <c r="J19" s="2"/>
      <c r="K19"/>
      <c r="L19"/>
      <c r="M19"/>
      <c r="N19"/>
    </row>
    <row r="20" ht="13.5" thickBot="1"/>
    <row r="21" spans="2:14" ht="13.5" thickTop="1">
      <c r="B21" s="14" t="s">
        <v>14</v>
      </c>
      <c r="C21" s="15">
        <f>SUM(C6:C19)</f>
        <v>2704.5000000000005</v>
      </c>
      <c r="D21" s="15">
        <f>SUM(D6:D19)</f>
        <v>1709.4</v>
      </c>
      <c r="E21" s="15">
        <f>SUM(E6:E19)</f>
        <v>0</v>
      </c>
      <c r="F21" s="15">
        <f>SUM(F6:F19)</f>
        <v>0</v>
      </c>
      <c r="G21" s="15">
        <f>SUM(G6:G19)</f>
        <v>0</v>
      </c>
      <c r="H21" s="15">
        <f>SUM(H6:H19)</f>
        <v>0</v>
      </c>
      <c r="I21" s="15">
        <f>SUM(I6:I19)</f>
        <v>995.0999999999999</v>
      </c>
      <c r="J21" s="15">
        <f>SUM(J6:J19)</f>
        <v>0</v>
      </c>
      <c r="K21" s="15">
        <f>SUM(K6:K19)</f>
        <v>0</v>
      </c>
      <c r="L21" s="15">
        <f>SUM(L6:L19)</f>
        <v>0</v>
      </c>
      <c r="M21" s="15">
        <f>SUM(M6:M19)</f>
        <v>0</v>
      </c>
      <c r="N21" s="16">
        <f>SUM(D21:M21)</f>
        <v>2704.5</v>
      </c>
    </row>
    <row r="22" spans="2:14" ht="12.75">
      <c r="B22" s="8"/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6" t="s">
        <v>5</v>
      </c>
    </row>
    <row r="23" spans="2:15" ht="12.75">
      <c r="B23" s="8"/>
      <c r="C23" s="12"/>
      <c r="D23" s="11"/>
      <c r="E23" s="11"/>
      <c r="F23" s="11"/>
      <c r="G23" s="11"/>
      <c r="H23"/>
      <c r="I23"/>
      <c r="J23"/>
      <c r="K23"/>
      <c r="L23"/>
      <c r="M23"/>
      <c r="N23"/>
      <c r="O23" s="27">
        <f>N21+835</f>
        <v>3539.5</v>
      </c>
    </row>
    <row r="24" spans="11:12" ht="12.75">
      <c r="K24" s="50"/>
      <c r="L24" s="49"/>
    </row>
    <row r="27" ht="12.75">
      <c r="O27" s="27"/>
    </row>
    <row r="28" spans="11:14" ht="12.75">
      <c r="K28" s="79" t="s">
        <v>125</v>
      </c>
      <c r="N28" s="27">
        <v>10705.26</v>
      </c>
    </row>
    <row r="29" spans="11:14" ht="12.75">
      <c r="K29" s="79" t="s">
        <v>124</v>
      </c>
      <c r="L29" s="13"/>
      <c r="M29" s="13"/>
      <c r="N29" s="36">
        <v>10342.23</v>
      </c>
    </row>
    <row r="30" spans="11:14" ht="12.75">
      <c r="K30" s="79" t="s">
        <v>122</v>
      </c>
      <c r="N30" s="27">
        <f>N28-N29</f>
        <v>363.03000000000065</v>
      </c>
    </row>
    <row r="31" spans="11:14" ht="12.75">
      <c r="K31" s="79" t="s">
        <v>123</v>
      </c>
      <c r="N31" s="49">
        <v>373.53</v>
      </c>
    </row>
    <row r="32" spans="11:14" ht="12.75">
      <c r="K32" s="79" t="s">
        <v>126</v>
      </c>
      <c r="N32" s="27">
        <f>N30-N31</f>
        <v>-10.499999999999318</v>
      </c>
    </row>
  </sheetData>
  <sheetProtection/>
  <printOptions/>
  <pageMargins left="0.75" right="0.75" top="1" bottom="1" header="0.5" footer="0.5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zoomScale="125" zoomScaleNormal="125" zoomScalePageLayoutView="0" workbookViewId="0" topLeftCell="A1">
      <pane ySplit="1" topLeftCell="A2" activePane="bottomLeft" state="frozen"/>
      <selection pane="topLeft" activeCell="A1" sqref="A1"/>
      <selection pane="bottomLeft" activeCell="F31" sqref="F31"/>
    </sheetView>
  </sheetViews>
  <sheetFormatPr defaultColWidth="11.421875" defaultRowHeight="12.75"/>
  <cols>
    <col min="1" max="1" width="10.8515625" style="35" customWidth="1"/>
    <col min="2" max="2" width="17.00390625" style="0" customWidth="1"/>
    <col min="3" max="3" width="7.8515625" style="27" customWidth="1"/>
    <col min="4" max="4" width="9.140625" style="27" customWidth="1"/>
    <col min="5" max="5" width="8.140625" style="27" customWidth="1"/>
    <col min="6" max="6" width="10.8515625" style="27" customWidth="1"/>
    <col min="7" max="7" width="8.7109375" style="27" customWidth="1"/>
    <col min="8" max="8" width="8.00390625" style="27" customWidth="1"/>
    <col min="9" max="10" width="9.140625" style="27" customWidth="1"/>
    <col min="11" max="11" width="8.8515625" style="27" customWidth="1"/>
    <col min="12" max="12" width="9.28125" style="27" customWidth="1"/>
    <col min="13" max="13" width="8.140625" style="27" customWidth="1"/>
    <col min="14" max="14" width="8.421875" style="27" customWidth="1"/>
    <col min="15" max="15" width="9.00390625" style="27" customWidth="1"/>
    <col min="16" max="16" width="8.00390625" style="27" customWidth="1"/>
  </cols>
  <sheetData>
    <row r="1" spans="1:16" ht="15.75" customHeight="1">
      <c r="A1" s="37" t="s">
        <v>64</v>
      </c>
      <c r="B1" s="3"/>
      <c r="C1" s="4"/>
      <c r="D1" s="5" t="s">
        <v>42</v>
      </c>
      <c r="E1" s="4"/>
      <c r="F1" s="4"/>
      <c r="G1" s="4"/>
      <c r="H1" s="4"/>
      <c r="I1" s="4"/>
      <c r="J1" s="4" t="s">
        <v>15</v>
      </c>
      <c r="K1" s="4"/>
      <c r="L1" s="4"/>
      <c r="M1" s="4"/>
      <c r="N1" s="4"/>
      <c r="O1" s="4"/>
      <c r="P1" s="4"/>
    </row>
    <row r="2" spans="1:16" ht="13.5" thickBot="1">
      <c r="A2" s="38" t="s">
        <v>16</v>
      </c>
      <c r="B2" s="6" t="s">
        <v>6</v>
      </c>
      <c r="C2" s="7" t="s">
        <v>7</v>
      </c>
      <c r="D2" s="7" t="s">
        <v>43</v>
      </c>
      <c r="E2" s="7" t="s">
        <v>17</v>
      </c>
      <c r="F2" s="7" t="s">
        <v>41</v>
      </c>
      <c r="G2" s="7" t="s">
        <v>8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  <c r="N2" s="7" t="s">
        <v>11</v>
      </c>
      <c r="O2" s="7" t="s">
        <v>10</v>
      </c>
      <c r="P2" s="7" t="s">
        <v>5</v>
      </c>
    </row>
    <row r="3" spans="1:16" ht="12.75">
      <c r="A3" s="33">
        <v>44489</v>
      </c>
      <c r="B3" s="78" t="s">
        <v>110</v>
      </c>
      <c r="C3" s="2">
        <v>330</v>
      </c>
      <c r="D3" s="2"/>
      <c r="E3" s="2"/>
      <c r="F3" s="2"/>
      <c r="G3" s="2"/>
      <c r="H3" s="2">
        <v>330</v>
      </c>
      <c r="I3" s="2"/>
      <c r="J3" s="2"/>
      <c r="K3" s="2"/>
      <c r="L3" s="2"/>
      <c r="M3" s="2"/>
      <c r="N3" s="2"/>
      <c r="O3" s="2"/>
      <c r="P3" s="2"/>
    </row>
    <row r="4" spans="1:16" ht="12.75">
      <c r="A4" s="33">
        <v>44489</v>
      </c>
      <c r="B4" s="78" t="s">
        <v>111</v>
      </c>
      <c r="C4" s="2">
        <v>70</v>
      </c>
      <c r="D4" s="2"/>
      <c r="E4" s="2"/>
      <c r="F4" s="2"/>
      <c r="G4" s="2"/>
      <c r="H4" s="2">
        <v>70</v>
      </c>
      <c r="I4" s="2"/>
      <c r="J4" s="2"/>
      <c r="K4" s="2"/>
      <c r="L4" s="2"/>
      <c r="M4" s="2"/>
      <c r="N4" s="2"/>
      <c r="O4" s="2"/>
      <c r="P4" s="2"/>
    </row>
    <row r="5" spans="1:16" ht="12.75">
      <c r="A5" s="33">
        <v>44489</v>
      </c>
      <c r="B5" s="78" t="s">
        <v>112</v>
      </c>
      <c r="C5" s="2">
        <v>120</v>
      </c>
      <c r="D5" s="2"/>
      <c r="E5" s="2"/>
      <c r="F5" s="2"/>
      <c r="G5" s="2"/>
      <c r="H5" s="2">
        <v>120</v>
      </c>
      <c r="I5" s="2"/>
      <c r="J5" s="2"/>
      <c r="K5" s="2"/>
      <c r="L5" s="2"/>
      <c r="M5" s="2"/>
      <c r="N5" s="2"/>
      <c r="O5" s="2"/>
      <c r="P5" s="2"/>
    </row>
    <row r="6" spans="1:16" ht="12.75">
      <c r="A6" s="33">
        <v>44490</v>
      </c>
      <c r="B6" s="78" t="s">
        <v>20</v>
      </c>
      <c r="C6" s="2">
        <v>135</v>
      </c>
      <c r="D6" s="2"/>
      <c r="E6" s="2"/>
      <c r="F6" s="2"/>
      <c r="G6" s="2"/>
      <c r="H6" s="2"/>
      <c r="I6" s="2"/>
      <c r="J6" s="2">
        <v>135</v>
      </c>
      <c r="K6" s="2"/>
      <c r="L6" s="2"/>
      <c r="M6" s="2"/>
      <c r="N6" s="2"/>
      <c r="O6" s="2"/>
      <c r="P6" s="2"/>
    </row>
    <row r="7" spans="1:16" ht="12.75">
      <c r="A7" s="33">
        <v>44490</v>
      </c>
      <c r="B7" s="78" t="s">
        <v>113</v>
      </c>
      <c r="C7" s="2">
        <v>35</v>
      </c>
      <c r="D7" s="2"/>
      <c r="E7" s="2"/>
      <c r="F7" s="2"/>
      <c r="G7" s="2"/>
      <c r="H7" s="2"/>
      <c r="I7" s="2"/>
      <c r="J7" s="2">
        <v>35</v>
      </c>
      <c r="K7" s="2"/>
      <c r="L7" s="2"/>
      <c r="M7" s="2"/>
      <c r="N7" s="2"/>
      <c r="O7" s="2"/>
      <c r="P7" s="2"/>
    </row>
    <row r="8" spans="1:16" ht="12.75">
      <c r="A8" s="33">
        <v>44490</v>
      </c>
      <c r="B8" s="78" t="s">
        <v>20</v>
      </c>
      <c r="C8" s="2">
        <v>189</v>
      </c>
      <c r="D8" s="2"/>
      <c r="E8" s="2"/>
      <c r="F8" s="2"/>
      <c r="G8" s="2"/>
      <c r="H8" s="2"/>
      <c r="I8" s="2"/>
      <c r="J8" s="2">
        <v>189</v>
      </c>
      <c r="K8" s="2"/>
      <c r="L8" s="2"/>
      <c r="M8" s="2"/>
      <c r="N8" s="2"/>
      <c r="O8" s="2"/>
      <c r="P8" s="2"/>
    </row>
    <row r="9" spans="1:16" ht="12.75">
      <c r="A9" s="33">
        <v>44490</v>
      </c>
      <c r="B9" s="78" t="s">
        <v>114</v>
      </c>
      <c r="C9" s="2">
        <v>90.45</v>
      </c>
      <c r="D9" s="2"/>
      <c r="E9" s="2">
        <v>90.45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33">
        <v>44490</v>
      </c>
      <c r="B10" s="78" t="s">
        <v>115</v>
      </c>
      <c r="C10" s="2">
        <v>70</v>
      </c>
      <c r="D10" s="2"/>
      <c r="E10" s="2"/>
      <c r="F10" s="2"/>
      <c r="G10" s="2"/>
      <c r="H10" s="2"/>
      <c r="I10" s="2"/>
      <c r="J10" s="2"/>
      <c r="K10" s="2"/>
      <c r="L10" s="2">
        <v>70</v>
      </c>
      <c r="M10" s="2"/>
      <c r="N10" s="2"/>
      <c r="O10" s="2"/>
      <c r="P10" s="2"/>
    </row>
    <row r="11" spans="1:16" ht="12.75">
      <c r="A11" s="33">
        <v>44490</v>
      </c>
      <c r="B11" s="78" t="s">
        <v>116</v>
      </c>
      <c r="C11" s="2">
        <v>150</v>
      </c>
      <c r="D11" s="2"/>
      <c r="E11" s="2"/>
      <c r="F11" s="2"/>
      <c r="G11" s="2"/>
      <c r="H11" s="2"/>
      <c r="I11" s="2"/>
      <c r="J11" s="2"/>
      <c r="K11" s="2"/>
      <c r="L11" s="2"/>
      <c r="M11" s="2">
        <v>150</v>
      </c>
      <c r="N11" s="2"/>
      <c r="O11" s="2"/>
      <c r="P11" s="2"/>
    </row>
    <row r="12" spans="1:16" ht="12.75">
      <c r="A12" s="33">
        <v>44497</v>
      </c>
      <c r="B12" s="78" t="s">
        <v>117</v>
      </c>
      <c r="C12" s="2">
        <v>60.55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v>60.55</v>
      </c>
      <c r="O12" s="2"/>
      <c r="P12" s="2"/>
    </row>
    <row r="13" spans="1:16" ht="12.75">
      <c r="A13" s="33">
        <v>44507</v>
      </c>
      <c r="B13" s="78" t="s">
        <v>117</v>
      </c>
      <c r="C13" s="2">
        <v>1465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>
        <v>1465</v>
      </c>
      <c r="O13" s="2"/>
      <c r="P13" s="2"/>
    </row>
    <row r="14" spans="1:16" ht="12.75">
      <c r="A1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 s="41"/>
      <c r="B16" s="26" t="s">
        <v>25</v>
      </c>
      <c r="C16" s="18">
        <f>SUM(C3:C15)</f>
        <v>2715</v>
      </c>
      <c r="D16" s="18">
        <f>SUM(D3:D15)</f>
        <v>0</v>
      </c>
      <c r="E16" s="18">
        <f>SUM(E3:E15)</f>
        <v>90.45</v>
      </c>
      <c r="F16" s="18">
        <f>SUM(F3:F15)</f>
        <v>0</v>
      </c>
      <c r="G16" s="18">
        <f>SUM(G3:G15)</f>
        <v>0</v>
      </c>
      <c r="H16" s="18">
        <f>SUM(H3:H15)</f>
        <v>520</v>
      </c>
      <c r="I16" s="18">
        <f>SUM(I3:I15)</f>
        <v>0</v>
      </c>
      <c r="J16" s="18">
        <f>SUM(J3:J15)</f>
        <v>359</v>
      </c>
      <c r="K16" s="18">
        <f>SUM(K3:K15)</f>
        <v>0</v>
      </c>
      <c r="L16" s="18">
        <f>SUM(L3:L15)</f>
        <v>70</v>
      </c>
      <c r="M16" s="18">
        <f>SUM(M3:M15)</f>
        <v>150</v>
      </c>
      <c r="N16" s="18">
        <f>SUM(N3:N15)</f>
        <v>1525.55</v>
      </c>
      <c r="O16" s="18">
        <f>SUM(O3:O15)</f>
        <v>0</v>
      </c>
      <c r="P16" s="42">
        <f>SUM(D16:O16)</f>
        <v>2715</v>
      </c>
    </row>
    <row r="17" spans="1:16" ht="12.75">
      <c r="A17" s="39"/>
      <c r="B17" s="8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39"/>
      <c r="B18" s="8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 t="s">
        <v>11</v>
      </c>
      <c r="P18" s="36">
        <f>N16</f>
        <v>1525.55</v>
      </c>
    </row>
    <row r="19" spans="1:16" ht="12.75">
      <c r="A19" s="39"/>
      <c r="B19" s="8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39"/>
      <c r="B20" s="8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5" t="s">
        <v>26</v>
      </c>
      <c r="O20" s="43"/>
      <c r="P20" s="44">
        <f>P16-P18</f>
        <v>1189.45</v>
      </c>
    </row>
    <row r="27" spans="1:16" ht="12.75">
      <c r="A27" s="40"/>
      <c r="B27" s="8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ht="12.75">
      <c r="A28" s="39"/>
      <c r="B28" s="8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</sheetData>
  <sheetProtection/>
  <printOptions/>
  <pageMargins left="0.75" right="0.75" top="1" bottom="1" header="0.5" footer="0.5"/>
  <pageSetup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zoomScale="125" zoomScaleNormal="125" zoomScalePageLayoutView="0" workbookViewId="0" topLeftCell="A22">
      <selection activeCell="C62" sqref="C62"/>
    </sheetView>
  </sheetViews>
  <sheetFormatPr defaultColWidth="11.421875" defaultRowHeight="12.75"/>
  <cols>
    <col min="1" max="1" width="10.8515625" style="29" customWidth="1"/>
    <col min="2" max="2" width="33.7109375" style="0" customWidth="1"/>
  </cols>
  <sheetData>
    <row r="1" spans="3:4" ht="12.75">
      <c r="C1" s="27"/>
      <c r="D1" s="27"/>
    </row>
    <row r="2" spans="2:4" ht="15.75">
      <c r="B2" s="28" t="s">
        <v>27</v>
      </c>
      <c r="C2" s="27"/>
      <c r="D2" s="27"/>
    </row>
    <row r="3" spans="2:4" ht="15.75">
      <c r="B3" s="56" t="s">
        <v>65</v>
      </c>
      <c r="C3" s="30"/>
      <c r="D3" s="27"/>
    </row>
    <row r="4" spans="3:4" ht="12.75">
      <c r="C4" s="32"/>
      <c r="D4" s="32"/>
    </row>
    <row r="5" spans="3:4" ht="12.75">
      <c r="C5" s="27"/>
      <c r="D5" s="27"/>
    </row>
    <row r="6" spans="3:4" ht="12.75">
      <c r="C6" s="27"/>
      <c r="D6" s="27"/>
    </row>
    <row r="7" spans="2:4" ht="12.75">
      <c r="B7" s="29" t="s">
        <v>28</v>
      </c>
      <c r="C7" s="27"/>
      <c r="D7" s="27"/>
    </row>
    <row r="8" spans="2:4" ht="12.75">
      <c r="B8" s="31"/>
      <c r="C8" s="27"/>
      <c r="D8" s="27"/>
    </row>
    <row r="9" spans="1:7" ht="12.75">
      <c r="A9" s="29" t="s">
        <v>46</v>
      </c>
      <c r="B9" s="33" t="s">
        <v>8</v>
      </c>
      <c r="C9" s="27">
        <v>140</v>
      </c>
      <c r="D9" s="27"/>
      <c r="E9" s="27"/>
      <c r="G9" s="27"/>
    </row>
    <row r="10" spans="2:7" ht="12.75">
      <c r="B10" t="s">
        <v>29</v>
      </c>
      <c r="C10" s="27">
        <v>0</v>
      </c>
      <c r="D10" s="27"/>
      <c r="G10" s="27"/>
    </row>
    <row r="11" spans="2:4" ht="12.75">
      <c r="B11" t="s">
        <v>47</v>
      </c>
      <c r="C11" s="27">
        <v>130</v>
      </c>
      <c r="D11" s="27"/>
    </row>
    <row r="12" spans="2:4" ht="12.75">
      <c r="B12" t="s">
        <v>24</v>
      </c>
      <c r="C12" s="27">
        <v>90</v>
      </c>
      <c r="D12" s="27"/>
    </row>
    <row r="13" spans="2:4" ht="12.75">
      <c r="B13" t="s">
        <v>56</v>
      </c>
      <c r="C13" s="27">
        <v>440</v>
      </c>
      <c r="D13" s="27"/>
    </row>
    <row r="14" spans="2:4" ht="12.75">
      <c r="B14" t="s">
        <v>17</v>
      </c>
      <c r="C14" s="27">
        <v>0</v>
      </c>
      <c r="D14" s="27"/>
    </row>
    <row r="15" spans="2:4" ht="12.75">
      <c r="B15" s="62" t="s">
        <v>59</v>
      </c>
      <c r="C15" s="27">
        <v>35</v>
      </c>
      <c r="D15" s="27"/>
    </row>
    <row r="16" spans="1:4" ht="12.75">
      <c r="A16" s="29" t="s">
        <v>7</v>
      </c>
      <c r="B16" t="s">
        <v>8</v>
      </c>
      <c r="C16" s="27">
        <v>1709.4</v>
      </c>
      <c r="D16" s="27"/>
    </row>
    <row r="17" spans="2:4" ht="12.75">
      <c r="B17" t="s">
        <v>37</v>
      </c>
      <c r="C17" s="27">
        <v>0</v>
      </c>
      <c r="D17" s="27"/>
    </row>
    <row r="18" spans="2:4" ht="12.75">
      <c r="B18" t="s">
        <v>9</v>
      </c>
      <c r="C18" s="27">
        <v>0</v>
      </c>
      <c r="D18" s="27"/>
    </row>
    <row r="19" spans="2:4" ht="12.75">
      <c r="B19" t="s">
        <v>39</v>
      </c>
      <c r="C19" s="27">
        <v>0</v>
      </c>
      <c r="D19" s="27"/>
    </row>
    <row r="20" spans="2:4" ht="12.75">
      <c r="B20" t="s">
        <v>40</v>
      </c>
      <c r="C20" s="27">
        <v>0</v>
      </c>
      <c r="D20" s="27"/>
    </row>
    <row r="21" spans="2:4" ht="12.75">
      <c r="B21" t="s">
        <v>49</v>
      </c>
      <c r="C21" s="27">
        <v>995.1</v>
      </c>
      <c r="D21" s="27"/>
    </row>
    <row r="22" spans="2:4" ht="12.75">
      <c r="B22" t="s">
        <v>48</v>
      </c>
      <c r="C22" s="27">
        <v>0</v>
      </c>
      <c r="D22" s="27"/>
    </row>
    <row r="23" spans="2:4" ht="12.75">
      <c r="B23" s="62" t="s">
        <v>59</v>
      </c>
      <c r="C23" s="27">
        <v>0</v>
      </c>
      <c r="D23" s="27"/>
    </row>
    <row r="24" spans="2:4" ht="13.5" thickBot="1">
      <c r="B24" t="s">
        <v>38</v>
      </c>
      <c r="C24" s="34">
        <v>0</v>
      </c>
      <c r="D24" s="27"/>
    </row>
    <row r="25" spans="3:4" ht="12.75">
      <c r="C25" s="27"/>
      <c r="D25" s="27"/>
    </row>
    <row r="26" spans="2:4" ht="12.75">
      <c r="B26" s="29" t="s">
        <v>14</v>
      </c>
      <c r="C26" s="30">
        <f>SUM(C9:C24)</f>
        <v>3539.5</v>
      </c>
      <c r="D26" s="27"/>
    </row>
    <row r="27" spans="3:4" ht="12.75">
      <c r="C27" s="27"/>
      <c r="D27" s="27"/>
    </row>
    <row r="28" spans="3:4" ht="12.75">
      <c r="C28" s="27"/>
      <c r="D28" s="27"/>
    </row>
    <row r="29" spans="2:4" ht="12.75">
      <c r="B29" s="29" t="s">
        <v>30</v>
      </c>
      <c r="C29" s="27"/>
      <c r="D29" s="27"/>
    </row>
    <row r="30" spans="2:4" ht="12.75">
      <c r="B30" s="31"/>
      <c r="C30" s="27"/>
      <c r="D30" s="27"/>
    </row>
    <row r="31" spans="1:4" ht="12.75">
      <c r="A31" s="29" t="s">
        <v>46</v>
      </c>
      <c r="B31" t="s">
        <v>29</v>
      </c>
      <c r="C31" s="27"/>
      <c r="D31" s="27">
        <v>0</v>
      </c>
    </row>
    <row r="32" spans="2:4" ht="12.75">
      <c r="B32" s="62" t="s">
        <v>8</v>
      </c>
      <c r="C32" s="27"/>
      <c r="D32" s="27">
        <v>0</v>
      </c>
    </row>
    <row r="33" spans="2:4" ht="12.75">
      <c r="B33" t="s">
        <v>47</v>
      </c>
      <c r="C33" s="27"/>
      <c r="D33" s="27">
        <v>739.5</v>
      </c>
    </row>
    <row r="34" spans="2:4" ht="12.75">
      <c r="B34" t="s">
        <v>52</v>
      </c>
      <c r="C34" s="27"/>
      <c r="D34" s="27">
        <v>245.68</v>
      </c>
    </row>
    <row r="35" spans="2:4" ht="12.75">
      <c r="B35" t="s">
        <v>53</v>
      </c>
      <c r="C35" s="27"/>
      <c r="D35" s="27">
        <v>0</v>
      </c>
    </row>
    <row r="36" spans="2:4" ht="12.75">
      <c r="B36" t="s">
        <v>54</v>
      </c>
      <c r="C36" s="27"/>
      <c r="D36" s="27">
        <v>151.13</v>
      </c>
    </row>
    <row r="37" spans="2:4" ht="12.75">
      <c r="B37" s="62" t="s">
        <v>118</v>
      </c>
      <c r="C37" s="27"/>
      <c r="D37" s="27">
        <v>234.95</v>
      </c>
    </row>
    <row r="38" spans="2:4" ht="12.75">
      <c r="B38" s="62" t="s">
        <v>119</v>
      </c>
      <c r="C38" s="27"/>
      <c r="D38" s="27">
        <v>90</v>
      </c>
    </row>
    <row r="39" spans="2:4" ht="12.75">
      <c r="B39" t="s">
        <v>55</v>
      </c>
      <c r="C39" s="27"/>
      <c r="D39" s="27">
        <v>248.9</v>
      </c>
    </row>
    <row r="40" spans="2:4" ht="12.75">
      <c r="B40" s="62" t="s">
        <v>23</v>
      </c>
      <c r="C40" s="27"/>
      <c r="D40" s="27">
        <v>1013.42</v>
      </c>
    </row>
    <row r="41" spans="2:4" ht="12.75">
      <c r="B41" s="62" t="s">
        <v>59</v>
      </c>
      <c r="C41" s="27"/>
      <c r="D41" s="27">
        <v>0</v>
      </c>
    </row>
    <row r="42" spans="1:4" ht="12.75">
      <c r="A42" s="29" t="s">
        <v>7</v>
      </c>
      <c r="B42" t="s">
        <v>47</v>
      </c>
      <c r="C42" s="27"/>
      <c r="D42" s="27">
        <v>0</v>
      </c>
    </row>
    <row r="43" spans="2:4" ht="12.75">
      <c r="B43" t="s">
        <v>29</v>
      </c>
      <c r="C43" s="27"/>
      <c r="D43" s="27">
        <v>0</v>
      </c>
    </row>
    <row r="44" spans="2:4" ht="12.75">
      <c r="B44" t="s">
        <v>8</v>
      </c>
      <c r="C44" s="27"/>
      <c r="D44" s="27">
        <v>0</v>
      </c>
    </row>
    <row r="45" spans="2:4" ht="12.75">
      <c r="B45" t="s">
        <v>50</v>
      </c>
      <c r="C45" s="27"/>
      <c r="D45" s="27">
        <v>520</v>
      </c>
    </row>
    <row r="46" spans="2:4" ht="12.75">
      <c r="B46" s="62" t="s">
        <v>121</v>
      </c>
      <c r="C46" s="27"/>
      <c r="D46" s="27">
        <v>70</v>
      </c>
    </row>
    <row r="47" spans="2:4" ht="12.75">
      <c r="B47" s="62" t="s">
        <v>23</v>
      </c>
      <c r="C47" s="27"/>
      <c r="D47" s="27">
        <v>150</v>
      </c>
    </row>
    <row r="48" spans="2:4" ht="12.75">
      <c r="B48" t="s">
        <v>51</v>
      </c>
      <c r="C48" s="27"/>
      <c r="D48" s="27">
        <v>90.45</v>
      </c>
    </row>
    <row r="49" spans="2:4" ht="13.5" thickBot="1">
      <c r="B49" s="62" t="s">
        <v>20</v>
      </c>
      <c r="C49" s="27"/>
      <c r="D49" s="34">
        <v>359</v>
      </c>
    </row>
    <row r="50" spans="2:4" ht="12.75">
      <c r="B50" s="29" t="s">
        <v>25</v>
      </c>
      <c r="C50" s="27"/>
      <c r="D50" s="30">
        <f>SUM(D31:D49)</f>
        <v>3913.0299999999997</v>
      </c>
    </row>
    <row r="51" spans="3:4" ht="12.75">
      <c r="C51" s="27"/>
      <c r="D51" s="27"/>
    </row>
    <row r="52" spans="3:4" ht="13.5" thickBot="1">
      <c r="C52" s="27"/>
      <c r="D52" s="27"/>
    </row>
    <row r="53" spans="2:4" ht="16.5" thickBot="1">
      <c r="B53" s="57" t="s">
        <v>58</v>
      </c>
      <c r="C53" s="58"/>
      <c r="D53" s="59">
        <f>C26-D50</f>
        <v>-373.52999999999975</v>
      </c>
    </row>
    <row r="54" ht="12.75">
      <c r="G54" s="27"/>
    </row>
    <row r="57" spans="1:7" ht="12.75">
      <c r="A57" s="21"/>
      <c r="B57" s="23"/>
      <c r="C57" s="68" t="s">
        <v>62</v>
      </c>
      <c r="D57" s="24">
        <v>5612.99</v>
      </c>
      <c r="E57" s="21"/>
      <c r="F57" s="21"/>
      <c r="G57" s="21"/>
    </row>
    <row r="58" spans="1:7" ht="12.75">
      <c r="A58" s="21"/>
      <c r="B58" s="22"/>
      <c r="C58" s="67" t="s">
        <v>120</v>
      </c>
      <c r="D58" s="19">
        <v>10342.23</v>
      </c>
      <c r="E58" s="21"/>
      <c r="F58" s="21"/>
      <c r="G58" s="21"/>
    </row>
    <row r="59" spans="1:7" ht="12.75">
      <c r="A59" s="71"/>
      <c r="B59" s="71"/>
      <c r="C59" s="71"/>
      <c r="D59" s="71"/>
      <c r="E59" s="71"/>
      <c r="F59" s="71"/>
      <c r="G59" s="71"/>
    </row>
    <row r="60" spans="1:7" ht="12.75">
      <c r="A60" s="13"/>
      <c r="B60" s="17"/>
      <c r="C60" s="68" t="s">
        <v>63</v>
      </c>
      <c r="D60" s="72">
        <v>160.26</v>
      </c>
      <c r="E60" s="13"/>
      <c r="F60" s="13"/>
      <c r="G60" s="13"/>
    </row>
    <row r="61" spans="1:7" ht="12.75">
      <c r="A61" s="13"/>
      <c r="B61" s="73"/>
      <c r="C61" s="67" t="s">
        <v>127</v>
      </c>
      <c r="D61" s="74">
        <v>160.26</v>
      </c>
      <c r="E61" s="70"/>
      <c r="F61" s="13"/>
      <c r="G61" s="13"/>
    </row>
    <row r="62" spans="1:7" ht="12.75">
      <c r="A62" s="13"/>
      <c r="B62" s="13"/>
      <c r="C62" s="13"/>
      <c r="D62" s="65"/>
      <c r="E62" s="70"/>
      <c r="F62" s="65"/>
      <c r="G62" s="13"/>
    </row>
    <row r="63" spans="1:7" ht="12.75">
      <c r="A63" s="27"/>
      <c r="B63" s="27"/>
      <c r="C63" s="27"/>
      <c r="D63" s="27"/>
      <c r="E63" s="27"/>
      <c r="F63" s="27"/>
      <c r="G63" s="2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2019-04-17T11:50:59Z</cp:lastPrinted>
  <dcterms:created xsi:type="dcterms:W3CDTF">2017-06-29T14:05:22Z</dcterms:created>
  <dcterms:modified xsi:type="dcterms:W3CDTF">2021-01-26T14:05:37Z</dcterms:modified>
  <cp:category/>
  <cp:version/>
  <cp:contentType/>
  <cp:contentStatus/>
</cp:coreProperties>
</file>